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<sst xmlns="http://schemas.openxmlformats.org/spreadsheetml/2006/main" count="67" uniqueCount="24">
  <si>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</si>
  <si>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</si>
  <si>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</si>
  <si>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</si>
  <si>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</si>
  <si>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</si>
  <si>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</si>
  <si>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</si>
  <si>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</si>
  <si>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</si>
  <si>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</si>
  <si>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</si>
  <si>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</si>
  <si>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</si>
  <si>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</si>
  <si>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FinalDesignReports</t>
  </si>
  <si>
    <t xml:space="preserve"> (c)           DesignFairPresentationEvaluations</t>
  </si>
  <si>
    <t xml:space="preserve"> (c)           FacultyEvalofOralFinalReport</t>
  </si>
  <si>
    <t xml:space="preserve"> (c)           LocalExam</t>
  </si>
  <si>
    <t xml:space="preserve"> (c)           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</si>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</sst>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c-MET_465-FinalDesign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c-MET_465-DesignFairPresentationEvalu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c-MET_465-FacultyEvalofOralFinal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c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c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3.5</v>
          </cell>
          <cell r="H8">
            <v>4</v>
          </cell>
          <cell r="I8">
            <v>3.5</v>
          </cell>
          <cell r="J8">
            <v>3.5</v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3</v>
          </cell>
        </row>
        <row r="57">
          <cell r="C57">
            <v>16</v>
          </cell>
        </row>
        <row r="58">
          <cell r="C58" t="str">
            <v>JJK</v>
          </cell>
        </row>
        <row r="59">
          <cell r="C59">
            <v>39953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4.4</v>
          </cell>
          <cell r="H8">
            <v>4.8</v>
          </cell>
          <cell r="I8">
            <v>4.1</v>
          </cell>
          <cell r="J8">
            <v>4.1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80</v>
          </cell>
        </row>
        <row r="58">
          <cell r="C58" t="str">
            <v>SMH</v>
          </cell>
        </row>
        <row r="59">
          <cell r="C59">
            <v>39972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4.4</v>
          </cell>
          <cell r="H8">
            <v>4.3</v>
          </cell>
          <cell r="I8">
            <v>4.125</v>
          </cell>
          <cell r="J8">
            <v>4.4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76</v>
          </cell>
        </row>
        <row r="58">
          <cell r="C58" t="str">
            <v>SMH</v>
          </cell>
        </row>
        <row r="59">
          <cell r="C59">
            <v>39973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6</v>
          </cell>
        </row>
        <row r="58">
          <cell r="C58" t="str">
            <v>SEN</v>
          </cell>
        </row>
        <row r="59">
          <cell r="C59">
            <v>40197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3.3333333333333335</v>
          </cell>
          <cell r="H8">
            <v>4</v>
          </cell>
          <cell r="I8">
            <v>3.8333333333333335</v>
          </cell>
          <cell r="J8">
            <v>3.3333333333333335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30</v>
          </cell>
        </row>
        <row r="58">
          <cell r="C58" t="str">
            <v>SEN</v>
          </cell>
        </row>
        <row r="59">
          <cell r="C59">
            <v>40198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2009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4.4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  <v>4.125</v>
      </c>
      <c r="J4" s="35">
        <f>IF(MAX(J11,J16,J21,J26,J31,J36,J41,J46)=0,"",MAX(J12,J17,J22,J27,J32,J37,J42,J47))</f>
        <v>4.4</v>
      </c>
      <c r="K4" s="3"/>
    </row>
    <row r="5" spans="1:11" ht="14.25" customHeight="1" thickBot="1">
      <c r="A5" s="6"/>
      <c r="B5" s="22"/>
      <c r="C5" s="36">
        <f>SUM(C12,C17,C22,C27,C32,C37,C42,C47)</f>
        <v>208</v>
      </c>
      <c r="D5" s="37" t="s">
        <v>11</v>
      </c>
      <c r="E5" s="38" t="s">
        <v>1</v>
      </c>
      <c r="F5" s="34"/>
      <c r="G5" s="35">
        <f>IF(OR(G4="",G4=0),"",AVERAGE(G12,G17,G22,G27,G32,G37,G42,G47))</f>
        <v>3.9083333333333337</v>
      </c>
      <c r="H5" s="35">
        <f>IF(OR(H4="",H4=0),"",AVERAGE(H12,H17,H22,H27,H32,H37,H42,H47))</f>
        <v>4.42</v>
      </c>
      <c r="I5" s="35">
        <f>IF(OR(I4="",I4=0),"",AVERAGE(I12,I17,I22,I27,I32,I37,I42,I47))</f>
        <v>3.8895833333333334</v>
      </c>
      <c r="J5" s="35">
        <f>IF(OR(J4="",J4=0),"",AVERAGE(J12,J17,J22,J27,J32,J37,J42,J47))</f>
        <v>3.8333333333333335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17</v>
      </c>
      <c r="D6" s="37" t="s">
        <v>10</v>
      </c>
      <c r="E6" s="40" t="s">
        <v>2</v>
      </c>
      <c r="F6" s="41"/>
      <c r="G6" s="35">
        <f>IF(OR(G4="",G4=0),"",MIN(G12,G17,G22,G27,G32,G37,G42,G47))</f>
        <v>3.3333333333333335</v>
      </c>
      <c r="H6" s="35">
        <f>IF(OR(H4="",H4=0),"",MIN(H12,H17,H22,H27,H32,H37,H42,H47))</f>
        <v>4</v>
      </c>
      <c r="I6" s="35">
        <f>IF(OR(I4="",I4=0),"",MIN(I12,I17,I22,I27,I32,I37,I42,I47))</f>
        <v>3.5</v>
      </c>
      <c r="J6" s="35">
        <f>IF(OR(J4="",J4=0),"",MIN(J12,J17,J22,J27,J32,J37,J42,J47))</f>
        <v>3.3333333333333335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 t="s">
        <v>23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16</v>
      </c>
      <c r="D12" s="63" t="s">
        <v>11</v>
      </c>
      <c r="E12" s="60" t="s">
        <v>1</v>
      </c>
      <c r="F12" s="41"/>
      <c r="G12" s="61">
        <f>'[1]Sheet1'!G8</f>
        <v>3.5</v>
      </c>
      <c r="H12" s="61">
        <f>'[1]Sheet1'!H8</f>
        <v>4</v>
      </c>
      <c r="I12" s="61">
        <f>'[1]Sheet1'!I8</f>
        <v>3.5</v>
      </c>
      <c r="J12" s="61">
        <f>'[1]Sheet1'!J8</f>
        <v>3.5</v>
      </c>
      <c r="K12" s="10"/>
    </row>
    <row r="13" spans="1:11" s="8" customFormat="1" ht="14.25" customHeight="1">
      <c r="A13" s="10"/>
      <c r="B13" s="24">
        <f>'[1]Sheet1'!C59</f>
        <v>39953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1</v>
      </c>
      <c r="J13" s="61">
        <f>'[1]Sheet1'!J9</f>
        <v>3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80</v>
      </c>
      <c r="D17" s="63" t="s">
        <v>11</v>
      </c>
      <c r="E17" s="60" t="s">
        <v>1</v>
      </c>
      <c r="F17" s="41"/>
      <c r="G17" s="61">
        <f>'[2]Sheet1'!G8</f>
        <v>4.4</v>
      </c>
      <c r="H17" s="61">
        <f>'[2]Sheet1'!H8</f>
        <v>4.8</v>
      </c>
      <c r="I17" s="61">
        <f>'[2]Sheet1'!I8</f>
        <v>4.1</v>
      </c>
      <c r="J17" s="61">
        <f>'[2]Sheet1'!J8</f>
        <v>4.1</v>
      </c>
      <c r="K17" s="10"/>
    </row>
    <row r="18" spans="1:11" s="8" customFormat="1" ht="14.25" customHeight="1">
      <c r="A18" s="10"/>
      <c r="B18" s="24">
        <f>'[2]Sheet1'!C59</f>
        <v>39972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3</v>
      </c>
      <c r="J18" s="61">
        <f>'[2]Sheet1'!J9</f>
        <v>3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76</v>
      </c>
      <c r="D22" s="63" t="s">
        <v>11</v>
      </c>
      <c r="E22" s="60" t="s">
        <v>1</v>
      </c>
      <c r="F22" s="41"/>
      <c r="G22" s="61">
        <f>'[3]Sheet1'!G8</f>
        <v>4.4</v>
      </c>
      <c r="H22" s="61">
        <f>'[3]Sheet1'!H8</f>
        <v>4.3</v>
      </c>
      <c r="I22" s="61">
        <f>'[3]Sheet1'!I8</f>
        <v>4.125</v>
      </c>
      <c r="J22" s="61">
        <f>'[3]Sheet1'!J8</f>
        <v>4.4</v>
      </c>
      <c r="K22" s="10"/>
    </row>
    <row r="23" spans="1:11" s="8" customFormat="1" ht="14.25" customHeight="1">
      <c r="A23" s="10"/>
      <c r="B23" s="24">
        <f>'[3]Sheet1'!C59</f>
        <v>39973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3</v>
      </c>
      <c r="J23" s="61">
        <f>'[3]Sheet1'!J9</f>
        <v>3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18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6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40197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5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14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19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5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30</v>
      </c>
      <c r="D32" s="63" t="s">
        <v>11</v>
      </c>
      <c r="E32" s="60" t="s">
        <v>1</v>
      </c>
      <c r="F32" s="41"/>
      <c r="G32" s="61">
        <f>'[5]Sheet1'!G8</f>
        <v>3.3333333333333335</v>
      </c>
      <c r="H32" s="61">
        <f>'[5]Sheet1'!H8</f>
        <v>4</v>
      </c>
      <c r="I32" s="61">
        <f>'[5]Sheet1'!I8</f>
        <v>3.8333333333333335</v>
      </c>
      <c r="J32" s="61">
        <f>'[5]Sheet1'!J8</f>
        <v>3.3333333333333335</v>
      </c>
      <c r="K32" s="10"/>
    </row>
    <row r="33" spans="1:11" ht="14.25" customHeight="1">
      <c r="A33" s="10"/>
      <c r="B33" s="24">
        <f>'[5]Sheet1'!C59</f>
        <v>40198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3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2013-12-12T21:34:02Z</dcterms:modified>
  <cp:category/>
  <cp:version/>
  <cp:contentType/>
  <cp:contentStatus/>
</cp:coreProperties>
</file>